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I16" i="2"/>
  <c r="K16" i="2"/>
  <c r="M16" i="2"/>
  <c r="O16" i="2"/>
  <c r="G16" i="2"/>
  <c r="P16" i="2" l="1"/>
  <c r="E12" i="1" l="1"/>
  <c r="E13" i="1"/>
  <c r="E14" i="1"/>
  <c r="E15" i="1"/>
  <c r="E16" i="1"/>
  <c r="I16" i="1"/>
  <c r="I15" i="1"/>
  <c r="I14" i="1"/>
  <c r="I13" i="1"/>
  <c r="I12" i="1"/>
  <c r="G15" i="1"/>
  <c r="G12" i="1"/>
  <c r="G13" i="1"/>
  <c r="K13" i="1"/>
  <c r="G14" i="1"/>
  <c r="G16" i="1"/>
  <c r="D5" i="2" l="1"/>
  <c r="M21" i="2"/>
  <c r="B3" i="2"/>
  <c r="E12" i="2" l="1"/>
  <c r="E14" i="2"/>
  <c r="E13" i="2"/>
  <c r="E15" i="2"/>
  <c r="E11" i="2"/>
  <c r="M13" i="2"/>
  <c r="K14" i="2"/>
  <c r="G13" i="2"/>
  <c r="O15" i="2"/>
  <c r="M12" i="2"/>
  <c r="I15" i="2"/>
  <c r="G12" i="2"/>
  <c r="G14" i="2"/>
  <c r="M15" i="2"/>
  <c r="M11" i="2"/>
  <c r="G15" i="2"/>
  <c r="M14" i="2"/>
  <c r="K15" i="2"/>
  <c r="G11" i="2"/>
  <c r="L17" i="2" l="1"/>
  <c r="F17" i="2"/>
  <c r="P15" i="2"/>
  <c r="I14" i="2"/>
  <c r="O14" i="2"/>
  <c r="P14" i="2" l="1"/>
  <c r="I12" i="2"/>
  <c r="K13" i="2"/>
  <c r="O13" i="2"/>
  <c r="I13" i="2"/>
  <c r="P13" i="2" l="1"/>
  <c r="O12" i="2"/>
  <c r="K12" i="2"/>
  <c r="K11" i="2"/>
  <c r="J17" i="2" l="1"/>
  <c r="P12" i="2"/>
  <c r="E11" i="1"/>
  <c r="O11" i="2"/>
  <c r="N17" i="2" s="1"/>
  <c r="I11" i="2"/>
  <c r="O16" i="1"/>
  <c r="O15" i="1"/>
  <c r="O14" i="1"/>
  <c r="O13" i="1"/>
  <c r="O12" i="1"/>
  <c r="O11" i="1"/>
  <c r="I11" i="1"/>
  <c r="M16" i="1"/>
  <c r="K16" i="1"/>
  <c r="M13" i="1"/>
  <c r="M14" i="1"/>
  <c r="K14" i="1"/>
  <c r="K11" i="1"/>
  <c r="K12" i="1"/>
  <c r="M11" i="1"/>
  <c r="K15" i="1"/>
  <c r="M12" i="1"/>
  <c r="M15" i="1"/>
  <c r="G11" i="1"/>
  <c r="H17" i="1" l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<sst xmlns="http://schemas.openxmlformats.org/spreadsheetml/2006/main" count="374" uniqueCount="48">
  <si>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</si>
  <si>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</si>
  <si>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</si>
  <si>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</si>
  <si>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</si>
  <si>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</si>
  <si>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</si>
  <si>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</si>
  <si>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</si>
  <si>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</si>
  <si>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</si>
  <si>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</si>
  <si>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</si>
  <si>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</si>
  <si>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</si>
  <si>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</si>
  <si>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</si>
  <si>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</si>
  <si>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</si>
  <si>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</si>
  <si>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</si>
  <si>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</si>
  <si>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</si>
  <si>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</si>
  <si>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</si>
  <si>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</si>
  <si>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</si>
  <si>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</si>
  <si>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</si>
  <si>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</si>
  <si>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</si>
  <si>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</si>
  <si>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</si>
  <si>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</si>
  <si>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</si>
  <si>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6А</t>
  </si>
  <si>
    <t xml:space="preserve">Королев Иван Сергеевич </t>
  </si>
  <si>
    <t xml:space="preserve">Поляков Валерий Дмитриевич </t>
  </si>
  <si>
    <t xml:space="preserve">Максимов Дмитрий Андреевич </t>
  </si>
  <si>
    <t xml:space="preserve">Суровцев Матвей Сергеевич </t>
  </si>
  <si>
    <t xml:space="preserve">Плотников Ярослав Игоревич </t>
  </si>
  <si>
    <t>Курносов Светослав Вячеславови</t>
  </si>
  <si>
    <t xml:space="preserve">Ефима Екатерина Львовна </t>
  </si>
  <si>
    <t xml:space="preserve">Яснова Екатерина Сергеевна </t>
  </si>
  <si>
    <t xml:space="preserve">Новоселова Ульяна Игоревна </t>
  </si>
  <si>
    <t xml:space="preserve">Соседова Екатерина Романова </t>
  </si>
  <si>
    <t xml:space="preserve">Румянцева Дарья Сергеевна </t>
  </si>
  <si>
    <t xml:space="preserve">Мамутова Арина Нурбековна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</si>
</sst>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abSelected="1" topLeftCell="B7" workbookViewId="0">
      <selection activeCell="O16" sqref="O16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39609</v>
      </c>
      <c r="E11" s="24">
        <f t="shared" ref="E11:E16" si="0">IFERROR(IF($D11="","",IF(DATEDIF(D11,$M$21,"y")&lt;8,8,IF(DATEDIF(D11,$M$21,"y")&gt;17,17,DATEDIF(D11,$M$21,"y")))),"???")</f>
        <v>12</v>
      </c>
      <c r="F11" s="45">
        <v>8.8000000000000007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18</v>
      </c>
      <c r="H11" s="50">
        <v>0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0</v>
      </c>
      <c r="J11" s="50">
        <v>25</v>
      </c>
      <c r="K11" s="47">
        <f ca="1">IF($J11="","",IFERROR(VLOOKUP(J11,INDIRECT("'"&amp;E11&amp;"'!$P$3:$Q$56"),2),""))</f>
        <v>34</v>
      </c>
      <c r="L11" s="45">
        <v>160</v>
      </c>
      <c r="M11" s="46">
        <f ca="1">IF($L11="","",IFERROR(VLOOKUP(L11,INDIRECT("'"&amp;E11&amp;"'!$S$3:$T$83"),2),""))</f>
        <v>15</v>
      </c>
      <c r="N11" s="50">
        <v>0</v>
      </c>
      <c r="O11" s="46">
        <f ca="1">IF($N11="","",IFERROR(VLOOKUP(N11,INDIRECT("'"&amp;E11&amp;"'!$V$3:$W$46"),2),""))</f>
        <v>10</v>
      </c>
      <c r="P11" s="17">
        <f ca="1">IF(AND(G11="",I11="",K11="",M11="",O11=""),"",SUM(G11,I11,K11,M11,O11))</f>
        <v>77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39678</v>
      </c>
      <c r="E12" s="24">
        <f t="shared" si="0"/>
        <v>12</v>
      </c>
      <c r="F12" s="45">
        <v>8.6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22</v>
      </c>
      <c r="H12" s="50">
        <v>7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33</v>
      </c>
      <c r="J12" s="50">
        <v>20</v>
      </c>
      <c r="K12" s="47">
        <f t="shared" ref="K12:K16" ca="1" si="3">IF($J12="","",IFERROR(VLOOKUP(J12,INDIRECT("'"&amp;E12&amp;"'!$P$3:$Q$56"),2),""))</f>
        <v>24</v>
      </c>
      <c r="L12" s="51">
        <v>160</v>
      </c>
      <c r="M12" s="46">
        <f t="shared" ref="M12:M16" ca="1" si="4">IF($L12="","",IFERROR(VLOOKUP(L12,INDIRECT("'"&amp;E12&amp;"'!$S$3:$T$83"),2),""))</f>
        <v>15</v>
      </c>
      <c r="N12" s="51">
        <v>0</v>
      </c>
      <c r="O12" s="46">
        <f t="shared" ref="O12:O16" ca="1" si="5">IF($N12="","",IFERROR(VLOOKUP(N12,INDIRECT("'"&amp;E12&amp;"'!$V$3:$W$46"),2),""))</f>
        <v>10</v>
      </c>
      <c r="P12" s="17">
        <f t="shared" ref="P12:P16" ca="1" si="6">IF(AND(G12="",I12="",K12="",M12="",O12=""),"",SUM(G12,I12,K12,M12,O12))</f>
        <v>104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39682</v>
      </c>
      <c r="E13" s="24">
        <f t="shared" si="0"/>
        <v>12</v>
      </c>
      <c r="F13" s="45">
        <v>8.4</v>
      </c>
      <c r="G13" s="46">
        <f t="shared" ca="1" si="1"/>
        <v>28</v>
      </c>
      <c r="H13" s="50">
        <v>2</v>
      </c>
      <c r="I13" s="47">
        <f t="shared" ca="1" si="2"/>
        <v>13</v>
      </c>
      <c r="J13" s="50">
        <v>24</v>
      </c>
      <c r="K13" s="47">
        <f t="shared" ca="1" si="3"/>
        <v>32</v>
      </c>
      <c r="L13" s="51">
        <v>170</v>
      </c>
      <c r="M13" s="46">
        <f t="shared" ca="1" si="4"/>
        <v>20</v>
      </c>
      <c r="N13" s="51">
        <v>6</v>
      </c>
      <c r="O13" s="46">
        <f t="shared" ca="1" si="5"/>
        <v>22</v>
      </c>
      <c r="P13" s="17">
        <f t="shared" ca="1" si="6"/>
        <v>115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39763</v>
      </c>
      <c r="E14" s="24">
        <f t="shared" si="0"/>
        <v>12</v>
      </c>
      <c r="F14" s="45">
        <v>8.3000000000000007</v>
      </c>
      <c r="G14" s="46">
        <f t="shared" ca="1" si="1"/>
        <v>31</v>
      </c>
      <c r="H14" s="50">
        <v>8</v>
      </c>
      <c r="I14" s="47">
        <f t="shared" ca="1" si="2"/>
        <v>37</v>
      </c>
      <c r="J14" s="50">
        <v>28</v>
      </c>
      <c r="K14" s="47">
        <f t="shared" ca="1" si="3"/>
        <v>40</v>
      </c>
      <c r="L14" s="51">
        <v>178</v>
      </c>
      <c r="M14" s="46">
        <f t="shared" ca="1" si="4"/>
        <v>24</v>
      </c>
      <c r="N14" s="51">
        <v>16</v>
      </c>
      <c r="O14" s="46">
        <f t="shared" ca="1" si="5"/>
        <v>53</v>
      </c>
      <c r="P14" s="17">
        <f t="shared" ca="1" si="6"/>
        <v>185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39578</v>
      </c>
      <c r="E15" s="24">
        <f t="shared" si="0"/>
        <v>12</v>
      </c>
      <c r="F15" s="45">
        <v>8.6</v>
      </c>
      <c r="G15" s="46">
        <f t="shared" ca="1" si="1"/>
        <v>22</v>
      </c>
      <c r="H15" s="50">
        <v>0</v>
      </c>
      <c r="I15" s="47">
        <f t="shared" ca="1" si="2"/>
        <v>0</v>
      </c>
      <c r="J15" s="50">
        <v>22</v>
      </c>
      <c r="K15" s="47">
        <f t="shared" ca="1" si="3"/>
        <v>28</v>
      </c>
      <c r="L15" s="51">
        <v>160</v>
      </c>
      <c r="M15" s="46">
        <f t="shared" ca="1" si="4"/>
        <v>15</v>
      </c>
      <c r="N15" s="51">
        <v>0</v>
      </c>
      <c r="O15" s="46">
        <f t="shared" ca="1" si="5"/>
        <v>10</v>
      </c>
      <c r="P15" s="17">
        <f t="shared" ca="1" si="6"/>
        <v>75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39633</v>
      </c>
      <c r="E16" s="24">
        <f t="shared" si="0"/>
        <v>12</v>
      </c>
      <c r="F16" s="45">
        <v>8.4</v>
      </c>
      <c r="G16" s="46">
        <f t="shared" ca="1" si="1"/>
        <v>28</v>
      </c>
      <c r="H16" s="50">
        <v>2</v>
      </c>
      <c r="I16" s="47">
        <f t="shared" ca="1" si="2"/>
        <v>13</v>
      </c>
      <c r="J16" s="50">
        <v>25</v>
      </c>
      <c r="K16" s="47">
        <f t="shared" ca="1" si="3"/>
        <v>34</v>
      </c>
      <c r="L16" s="51">
        <v>120</v>
      </c>
      <c r="M16" s="46">
        <f t="shared" ca="1" si="4"/>
        <v>1</v>
      </c>
      <c r="N16" s="51">
        <v>13</v>
      </c>
      <c r="O16" s="46">
        <f t="shared" ca="1" si="5"/>
        <v>42</v>
      </c>
      <c r="P16" s="17">
        <f t="shared" ca="1" si="6"/>
        <v>118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149</v>
      </c>
      <c r="G17" s="72"/>
      <c r="H17" s="71">
        <f ca="1">IF(AND(I11="",I12="",I13="",I14="",I15="",I16=""),"",SUM(I11:I16))</f>
        <v>96</v>
      </c>
      <c r="I17" s="72"/>
      <c r="J17" s="71">
        <f ca="1">IF(AND(K11="",K12="",K13="",K14="",K15="",K16=""),"",SUM(K11:K16))</f>
        <v>192</v>
      </c>
      <c r="K17" s="72"/>
      <c r="L17" s="71">
        <f ca="1">IF(AND(M11="",M12="",M13="",M14="",M15="",M16=""),"",SUM(M11:M16))</f>
        <v>90</v>
      </c>
      <c r="M17" s="72"/>
      <c r="N17" s="71">
        <f ca="1">IF(AND(O11="",O12="",O13="",O14="",O15="",O16=""),"",SUM(O11:O16))</f>
        <v>147</v>
      </c>
      <c r="O17" s="72"/>
      <c r="P17" s="48">
        <f ca="1">IF(AND(F17="",H17="",J17="",L17="",N17=""),"",SUM(F17,H17,J17,L17,N17))</f>
        <v>674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674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opLeftCell="B10" workbookViewId="0">
      <selection activeCell="F13" sqref="F13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">
      <c r="A5" s="3"/>
      <c r="B5" s="76" t="s">
        <v>12</v>
      </c>
      <c r="C5" s="76"/>
      <c r="D5" s="38" t="str">
        <f>IF(Юноши!D5=0,"",Юноши!D5)</f>
        <v>6А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39677</v>
      </c>
      <c r="E11" s="24">
        <f t="shared" ref="E11:E16" si="0">IFERROR(IF($D11="","",IF(DATEDIF(D11,$M$21,"y")&lt;8,8,IF(DATEDIF(D11,$M$21,"y")&gt;17,17,DATEDIF(D11,$M$21,"y")))),"???")</f>
        <v>12</v>
      </c>
      <c r="F11" s="45"/>
      <c r="G11" s="46" t="str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/>
      </c>
      <c r="H11" s="50"/>
      <c r="I11" s="47" t="str">
        <f ca="1">IF($H11="","",IFERROR(VLOOKUP(H11,INDIRECT("'"&amp;E11&amp;"'!$AK$3:$AL$60"),2),""))</f>
        <v/>
      </c>
      <c r="J11" s="50"/>
      <c r="K11" s="47" t="str">
        <f ca="1">IF($J11="","",IFERROR(VLOOKUP(J11,INDIRECT("'"&amp;E11&amp;"'!$AN$3:$AO$50"),2),""))</f>
        <v/>
      </c>
      <c r="L11" s="50"/>
      <c r="M11" s="46" t="str">
        <f ca="1">IF($L11="","",IFERROR(VLOOKUP(L11,INDIRECT("'"&amp;E11&amp;"'!$AQ$3:$AR$75"),2),""))</f>
        <v/>
      </c>
      <c r="N11" s="50"/>
      <c r="O11" s="46" t="str">
        <f ca="1">IF($N11="","",IFERROR(VLOOKUP(N11,INDIRECT("'"&amp;E11&amp;"'!$AT$3:$AU$46"),2),""))</f>
        <v/>
      </c>
      <c r="P11" s="17" t="str">
        <f ca="1">IF(AND(G11="",I11="",K11="",M11="",O11=""),"",SUM(G11,I11,K11,M11,O11))</f>
        <v/>
      </c>
    </row>
    <row r="12" spans="1:16" ht="18.75" customHeight="1" x14ac:dyDescent="0.25">
      <c r="A12" s="1"/>
      <c r="B12" s="20">
        <v>2</v>
      </c>
      <c r="C12" s="14" t="s">
        <v>43</v>
      </c>
      <c r="D12" s="53">
        <v>39559</v>
      </c>
      <c r="E12" s="24">
        <f t="shared" si="0"/>
        <v>12</v>
      </c>
      <c r="F12" s="54"/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/>
      <c r="I12" s="47" t="str">
        <f t="shared" ref="I12:I16" ca="1" si="2">IF($H12="","",IFERROR(VLOOKUP(H12,INDIRECT("'"&amp;E12&amp;"'!$AK$3:$AL$60"),2),""))</f>
        <v/>
      </c>
      <c r="J12" s="51"/>
      <c r="K12" s="47" t="str">
        <f t="shared" ref="K12:K16" ca="1" si="3">IF($J12="","",IFERROR(VLOOKUP(J12,INDIRECT("'"&amp;E12&amp;"'!$AN$3:$AO$50"),2),""))</f>
        <v/>
      </c>
      <c r="L12" s="51"/>
      <c r="M12" s="46" t="str">
        <f t="shared" ref="M12:M16" ca="1" si="4">IF($L12="","",IFERROR(VLOOKUP(L12,INDIRECT("'"&amp;E12&amp;"'!$AQ$3:$AR$75"),2),""))</f>
        <v/>
      </c>
      <c r="N12" s="51"/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25">
      <c r="A13" s="1"/>
      <c r="B13" s="21">
        <v>3</v>
      </c>
      <c r="C13" s="15" t="s">
        <v>44</v>
      </c>
      <c r="D13" s="53">
        <v>39482</v>
      </c>
      <c r="E13" s="24">
        <f t="shared" si="0"/>
        <v>12</v>
      </c>
      <c r="F13" s="54"/>
      <c r="G13" s="46" t="str">
        <f t="shared" ca="1" si="1"/>
        <v/>
      </c>
      <c r="H13" s="50"/>
      <c r="I13" s="47" t="str">
        <f t="shared" ca="1" si="2"/>
        <v/>
      </c>
      <c r="J13" s="51"/>
      <c r="K13" s="47" t="str">
        <f t="shared" ca="1" si="3"/>
        <v/>
      </c>
      <c r="L13" s="51"/>
      <c r="M13" s="46" t="str">
        <f t="shared" ca="1" si="4"/>
        <v/>
      </c>
      <c r="N13" s="51"/>
      <c r="O13" s="46" t="str">
        <f t="shared" ca="1" si="5"/>
        <v/>
      </c>
      <c r="P13" s="17" t="str">
        <f t="shared" ca="1" si="6"/>
        <v/>
      </c>
    </row>
    <row r="14" spans="1:16" ht="18.75" customHeight="1" x14ac:dyDescent="0.25">
      <c r="A14" s="1"/>
      <c r="B14" s="21">
        <v>4</v>
      </c>
      <c r="C14" s="15" t="s">
        <v>45</v>
      </c>
      <c r="D14" s="53">
        <v>39630</v>
      </c>
      <c r="E14" s="24">
        <f t="shared" si="0"/>
        <v>12</v>
      </c>
      <c r="F14" s="54"/>
      <c r="G14" s="46" t="str">
        <f t="shared" ca="1" si="1"/>
        <v/>
      </c>
      <c r="H14" s="50"/>
      <c r="I14" s="47" t="str">
        <f t="shared" ca="1" si="2"/>
        <v/>
      </c>
      <c r="J14" s="51"/>
      <c r="K14" s="47" t="str">
        <f t="shared" ca="1" si="3"/>
        <v/>
      </c>
      <c r="L14" s="51"/>
      <c r="M14" s="46" t="str">
        <f t="shared" ca="1" si="4"/>
        <v/>
      </c>
      <c r="N14" s="51"/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">
      <c r="A15" s="1"/>
      <c r="B15" s="21">
        <v>5</v>
      </c>
      <c r="C15" s="15" t="s">
        <v>46</v>
      </c>
      <c r="D15" s="53">
        <v>39688</v>
      </c>
      <c r="E15" s="24">
        <f t="shared" si="0"/>
        <v>12</v>
      </c>
      <c r="F15" s="51"/>
      <c r="G15" s="46" t="str">
        <f t="shared" ca="1" si="1"/>
        <v/>
      </c>
      <c r="H15" s="45"/>
      <c r="I15" s="47" t="str">
        <f t="shared" ca="1" si="2"/>
        <v/>
      </c>
      <c r="J15" s="51"/>
      <c r="K15" s="47" t="str">
        <f ca="1">IF($J15="","",IFERROR(VLOOKUP(J15,INDIRECT("'"&amp;E15&amp;"'!$AN$3:$AO$50"),2),""))</f>
        <v/>
      </c>
      <c r="L15" s="51"/>
      <c r="M15" s="46" t="str">
        <f t="shared" ca="1" si="4"/>
        <v/>
      </c>
      <c r="N15" s="51"/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">
      <c r="A16" s="1"/>
      <c r="B16" s="21">
        <v>6</v>
      </c>
      <c r="C16" s="15" t="s">
        <v>47</v>
      </c>
      <c r="D16" s="53">
        <v>39665</v>
      </c>
      <c r="E16" s="24">
        <f t="shared" si="0"/>
        <v>12</v>
      </c>
      <c r="F16" s="51"/>
      <c r="G16" s="46" t="str">
        <f t="shared" ca="1" si="1"/>
        <v/>
      </c>
      <c r="H16" s="50"/>
      <c r="I16" s="47" t="str">
        <f t="shared" ca="1" si="2"/>
        <v/>
      </c>
      <c r="J16" s="51"/>
      <c r="K16" s="47" t="str">
        <f t="shared" ca="1" si="3"/>
        <v/>
      </c>
      <c r="L16" s="51"/>
      <c r="M16" s="46" t="str">
        <f t="shared" ca="1" si="4"/>
        <v/>
      </c>
      <c r="N16" s="51"/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 t="str">
        <f ca="1">IF(AND(G11="",G12="",G13="",G14="",G15="",G16=""),"",SUM(G11:G16))</f>
        <v/>
      </c>
      <c r="G17" s="72"/>
      <c r="H17" s="71" t="str">
        <f ca="1">IF(AND(I11="",I12="",I13="",I14="",I15="",I16=""),"",SUM(I11:I16))</f>
        <v/>
      </c>
      <c r="I17" s="72"/>
      <c r="J17" s="71" t="str">
        <f ca="1">IF(AND(K11="",K12="",K13="",K14="",K15="",K16=""),"",SUM(K11:K16))</f>
        <v/>
      </c>
      <c r="K17" s="72"/>
      <c r="L17" s="71" t="str">
        <f ca="1">IF(AND(M11="",M12="",M13="",M14="",M15="",M16=""),"",SUM(M11:M16))</f>
        <v/>
      </c>
      <c r="M17" s="72"/>
      <c r="N17" s="71" t="str">
        <f ca="1">IF(AND(O11="",O12="",O13="",O14="",O15="",O16=""),"",SUM(O11:O16))</f>
        <v/>
      </c>
      <c r="O17" s="72"/>
      <c r="P17" s="48" t="str">
        <f ca="1">IF(AND(F17="",H17="",J17="",L17="",N17=""),"",SUM(F17,H17,J17,L17,N17))</f>
        <v/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 t="str">
        <f ca="1">IF(AND(P11="",P12="",P13="",P14="",P15="",P16=""),"",SUM(P17,Юноши!P17))</f>
        <v/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x14ac:dyDescent="0.25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x14ac:dyDescent="0.25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x14ac:dyDescent="0.25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x14ac:dyDescent="0.25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x14ac:dyDescent="0.25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x14ac:dyDescent="0.25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x14ac:dyDescent="0.25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25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x14ac:dyDescent="0.25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x14ac:dyDescent="0.25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x14ac:dyDescent="0.25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x14ac:dyDescent="0.25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x14ac:dyDescent="0.25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x14ac:dyDescent="0.25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x14ac:dyDescent="0.25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x14ac:dyDescent="0.25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x14ac:dyDescent="0.25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x14ac:dyDescent="0.25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x14ac:dyDescent="0.25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x14ac:dyDescent="0.25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x14ac:dyDescent="0.25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x14ac:dyDescent="0.25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x14ac:dyDescent="0.25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x14ac:dyDescent="0.25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2021-02-26T09:46:09Z</dcterms:modified>
</cp:coreProperties>
</file>