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O16" i="2"/>
  <c r="M16" i="2"/>
  <c r="K16" i="2"/>
  <c r="I16" i="2"/>
  <c r="G16" i="2"/>
  <c r="P16" i="2" l="1"/>
  <c r="E12" i="1" l="1"/>
  <c r="E13" i="1"/>
  <c r="E14" i="1"/>
  <c r="E15" i="1"/>
  <c r="E16" i="1"/>
  <c r="I16" i="1"/>
  <c r="I15" i="1"/>
  <c r="I14" i="1"/>
  <c r="I13" i="1"/>
  <c r="I12" i="1"/>
  <c r="G16" i="1"/>
  <c r="G15" i="1"/>
  <c r="G14" i="1"/>
  <c r="G13" i="1"/>
  <c r="G12" i="1"/>
  <c r="K13" i="1"/>
  <c r="D5" i="2" l="1"/>
  <c r="M21" i="2"/>
  <c r="B3" i="2"/>
  <c r="E12" i="2" l="1"/>
  <c r="E14" i="2"/>
  <c r="E13" i="2"/>
  <c r="E15" i="2"/>
  <c r="E11" i="2"/>
  <c r="O15" i="2"/>
  <c r="M15" i="2"/>
  <c r="M14" i="2"/>
  <c r="M13" i="2"/>
  <c r="M12" i="2"/>
  <c r="M11" i="2"/>
  <c r="K15" i="2"/>
  <c r="K14" i="2"/>
  <c r="I15" i="2"/>
  <c r="G15" i="2"/>
  <c r="G14" i="2"/>
  <c r="G13" i="2"/>
  <c r="G12" i="2"/>
  <c r="G11" i="2"/>
  <c r="L17" i="2" l="1"/>
  <c r="F17" i="2"/>
  <c r="P15" i="2"/>
  <c r="O14" i="2"/>
  <c r="I14" i="2"/>
  <c r="P14" i="2" l="1"/>
  <c r="O13" i="2"/>
  <c r="K13" i="2"/>
  <c r="I13" i="2"/>
  <c r="I12" i="2"/>
  <c r="P13" i="2" l="1"/>
  <c r="O12" i="2"/>
  <c r="K12" i="2"/>
  <c r="K11" i="2"/>
  <c r="J17" i="2" l="1"/>
  <c r="P12" i="2"/>
  <c r="E11" i="1"/>
  <c r="O11" i="2"/>
  <c r="I11" i="2"/>
  <c r="O16" i="1"/>
  <c r="O14" i="1"/>
  <c r="O13" i="1"/>
  <c r="O15" i="1"/>
  <c r="O12" i="1"/>
  <c r="O11" i="1"/>
  <c r="I11" i="1"/>
  <c r="G11" i="1"/>
  <c r="M16" i="1"/>
  <c r="M13" i="1"/>
  <c r="K15" i="1"/>
  <c r="M12" i="1"/>
  <c r="M15" i="1"/>
  <c r="K14" i="1"/>
  <c r="K16" i="1"/>
  <c r="M14" i="1"/>
  <c r="M11" i="1"/>
  <c r="K12" i="1"/>
  <c r="K11" i="1"/>
  <c r="N17" i="2" l="1"/>
  <c r="H17" i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<sst xmlns="http://schemas.openxmlformats.org/spreadsheetml/2006/main" count="374" uniqueCount="48">
  <si>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</si>
  <si>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</si>
  <si>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</si>
  <si>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</si>
  <si>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</si>
  <si>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</si>
  <si>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</si>
  <si>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</si>
  <si>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</si>
  <si>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</si>
  <si>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</si>
  <si>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</si>
  <si>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</si>
  <si>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</si>
  <si>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</si>
  <si>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</si>
  <si>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</si>
  <si>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</si>
  <si>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</si>
  <si>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</si>
  <si>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</si>
  <si>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</si>
  <si>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</si>
  <si>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</si>
  <si>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</si>
  <si>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</si>
  <si>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</si>
  <si>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</si>
  <si>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</si>
  <si>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</si>
  <si>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</si>
  <si>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</si>
  <si>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</si>
  <si>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</si>
  <si>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</si>
  <si>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Андреев Владмир</t>
  </si>
  <si>
    <t>Вартик Евгений</t>
  </si>
  <si>
    <t>Джамабаев Арсений</t>
  </si>
  <si>
    <t>Овчинкин Александр</t>
  </si>
  <si>
    <t>Сапрыкин Илья</t>
  </si>
  <si>
    <t>Творогов Никита</t>
  </si>
  <si>
    <t>2В</t>
  </si>
  <si>
    <t>Морозова София</t>
  </si>
  <si>
    <t>Русанова Анна</t>
  </si>
  <si>
    <t>Светлова Мария</t>
  </si>
  <si>
    <t>Солнцева Полина</t>
  </si>
  <si>
    <t>Щукина Виктория</t>
  </si>
  <si>
    <t>Ероничева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</si>
</sst>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10" workbookViewId="0">
      <selection activeCell="C12" sqref="C12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0" ht="21.75" customHeight="1" x14ac:dyDescent="0.3">
      <c r="A3" s="2"/>
      <c r="B3" s="67" t="s">
        <v>33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ht="37.5" customHeight="1" x14ac:dyDescent="0.3">
      <c r="A4" s="3"/>
      <c r="B4" s="69" t="s">
        <v>32</v>
      </c>
      <c r="C4" s="69"/>
      <c r="D4" s="70" t="s">
        <v>34</v>
      </c>
      <c r="E4" s="70"/>
      <c r="F4" s="70"/>
      <c r="G4" s="70"/>
      <c r="H4" s="70"/>
      <c r="I4" s="70"/>
      <c r="J4" s="70"/>
      <c r="K4" s="8"/>
      <c r="L4" s="8"/>
      <c r="M4" s="8"/>
      <c r="N4" s="8"/>
    </row>
    <row r="5" spans="1:20" ht="20.25" customHeight="1" x14ac:dyDescent="0.3">
      <c r="A5" s="3"/>
      <c r="B5" s="66" t="s">
        <v>12</v>
      </c>
      <c r="C5" s="66"/>
      <c r="D5" s="42" t="s">
        <v>41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20" ht="20.25" customHeight="1" thickBot="1" x14ac:dyDescent="0.35">
      <c r="A8" s="4"/>
      <c r="B8" s="84" t="s">
        <v>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20" ht="82.5" customHeight="1" thickTop="1" thickBot="1" x14ac:dyDescent="0.3">
      <c r="A9" s="1"/>
      <c r="B9" s="71" t="s">
        <v>10</v>
      </c>
      <c r="C9" s="76" t="s">
        <v>3</v>
      </c>
      <c r="D9" s="71" t="s">
        <v>4</v>
      </c>
      <c r="E9" s="72" t="s">
        <v>11</v>
      </c>
      <c r="F9" s="74" t="s">
        <v>20</v>
      </c>
      <c r="G9" s="75"/>
      <c r="H9" s="71" t="s">
        <v>25</v>
      </c>
      <c r="I9" s="76"/>
      <c r="J9" s="71" t="s">
        <v>5</v>
      </c>
      <c r="K9" s="76"/>
      <c r="L9" s="71" t="s">
        <v>6</v>
      </c>
      <c r="M9" s="76"/>
      <c r="N9" s="71" t="s">
        <v>24</v>
      </c>
      <c r="O9" s="76"/>
      <c r="P9" s="71" t="s">
        <v>7</v>
      </c>
    </row>
    <row r="10" spans="1:20" ht="22.5" customHeight="1" thickTop="1" thickBot="1" x14ac:dyDescent="0.3">
      <c r="A10" s="1"/>
      <c r="B10" s="71"/>
      <c r="C10" s="76"/>
      <c r="D10" s="71"/>
      <c r="E10" s="7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1"/>
    </row>
    <row r="11" spans="1:20" ht="18.75" customHeight="1" thickTop="1" x14ac:dyDescent="0.25">
      <c r="A11" s="1"/>
      <c r="B11" s="19">
        <v>1</v>
      </c>
      <c r="C11" s="13" t="s">
        <v>35</v>
      </c>
      <c r="D11" s="53">
        <v>41111</v>
      </c>
      <c r="E11" s="24">
        <f t="shared" ref="E11:E16" si="0">IFERROR(IF($D11="","",IF(DATEDIF(D11,$M$21,"y")&lt;8,8,IF(DATEDIF(D11,$M$21,"y")&gt;17,17,DATEDIF(D11,$M$21,"y")))),"???")</f>
        <v>8</v>
      </c>
      <c r="F11" s="45">
        <v>10.1</v>
      </c>
      <c r="G11" s="46" t="str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/>
      </c>
      <c r="H11" s="50">
        <v>3</v>
      </c>
      <c r="I11" s="47" t="str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/>
      </c>
      <c r="J11" s="50">
        <v>24</v>
      </c>
      <c r="K11" s="47" t="str">
        <f ca="1">IF($J11="","",IFERROR(VLOOKUP(J11,INDIRECT("'"&amp;E11&amp;"'!$P$3:$Q$56"),2),""))</f>
        <v/>
      </c>
      <c r="L11" s="45">
        <v>140</v>
      </c>
      <c r="M11" s="46" t="str">
        <f ca="1">IF($L11="","",IFERROR(VLOOKUP(L11,INDIRECT("'"&amp;E11&amp;"'!$S$3:$T$83"),2),""))</f>
        <v/>
      </c>
      <c r="N11" s="50">
        <v>2</v>
      </c>
      <c r="O11" s="46" t="str">
        <f ca="1">IF($N11="","",IFERROR(VLOOKUP(N11,INDIRECT("'"&amp;E11&amp;"'!$V$3:$W$46"),2),""))</f>
        <v/>
      </c>
      <c r="P11" s="17" t="str">
        <f ca="1">IF(AND(G11="",I11="",K11="",M11="",O11=""),"",SUM(G11,I11,K11,M11,O11))</f>
        <v/>
      </c>
    </row>
    <row r="12" spans="1:20" ht="18.75" customHeight="1" x14ac:dyDescent="0.25">
      <c r="A12" s="1"/>
      <c r="B12" s="20">
        <v>2</v>
      </c>
      <c r="C12" s="14" t="s">
        <v>36</v>
      </c>
      <c r="D12" s="53">
        <v>40897</v>
      </c>
      <c r="E12" s="24">
        <f t="shared" si="0"/>
        <v>9</v>
      </c>
      <c r="F12" s="45">
        <v>10.5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0</v>
      </c>
      <c r="H12" s="50">
        <v>4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43</v>
      </c>
      <c r="J12" s="50">
        <v>24</v>
      </c>
      <c r="K12" s="47">
        <f t="shared" ref="K12:K16" ca="1" si="3">IF($J12="","",IFERROR(VLOOKUP(J12,INDIRECT("'"&amp;E12&amp;"'!$P$3:$Q$56"),2),""))</f>
        <v>55</v>
      </c>
      <c r="L12" s="51">
        <v>110</v>
      </c>
      <c r="M12" s="46">
        <f t="shared" ref="M12:M16" ca="1" si="4">IF($L12="","",IFERROR(VLOOKUP(L12,INDIRECT("'"&amp;E12&amp;"'!$S$3:$T$83"),2),""))</f>
        <v>10</v>
      </c>
      <c r="N12" s="51">
        <v>-10</v>
      </c>
      <c r="O12" s="46">
        <f t="shared" ref="O12:O16" ca="1" si="5">IF($N12="","",IFERROR(VLOOKUP(N12,INDIRECT("'"&amp;E12&amp;"'!$V$3:$W$46"),2),""))</f>
        <v>0</v>
      </c>
      <c r="P12" s="17">
        <f t="shared" ref="P12:P16" ca="1" si="6">IF(AND(G12="",I12="",K12="",M12="",O12=""),"",SUM(G12,I12,K12,M12,O12))</f>
        <v>108</v>
      </c>
      <c r="T12" s="11"/>
    </row>
    <row r="13" spans="1:20" ht="18.75" customHeight="1" x14ac:dyDescent="0.25">
      <c r="A13" s="1"/>
      <c r="B13" s="21">
        <v>3</v>
      </c>
      <c r="C13" s="15" t="s">
        <v>37</v>
      </c>
      <c r="D13" s="53">
        <v>41054</v>
      </c>
      <c r="E13" s="24">
        <f t="shared" si="0"/>
        <v>8</v>
      </c>
      <c r="F13" s="45">
        <v>10.5</v>
      </c>
      <c r="G13" s="46" t="str">
        <f t="shared" ca="1" si="1"/>
        <v/>
      </c>
      <c r="H13" s="50">
        <v>4</v>
      </c>
      <c r="I13" s="47" t="str">
        <f t="shared" ca="1" si="2"/>
        <v/>
      </c>
      <c r="J13" s="50">
        <v>24</v>
      </c>
      <c r="K13" s="47" t="str">
        <f t="shared" ca="1" si="3"/>
        <v/>
      </c>
      <c r="L13" s="51">
        <v>135</v>
      </c>
      <c r="M13" s="46" t="str">
        <f t="shared" ca="1" si="4"/>
        <v/>
      </c>
      <c r="N13" s="51">
        <v>-3</v>
      </c>
      <c r="O13" s="46" t="str">
        <f t="shared" ca="1" si="5"/>
        <v/>
      </c>
      <c r="P13" s="17" t="str">
        <f t="shared" ca="1" si="6"/>
        <v/>
      </c>
      <c r="T13" s="10"/>
    </row>
    <row r="14" spans="1:20" ht="18.75" customHeight="1" x14ac:dyDescent="0.25">
      <c r="A14" s="1"/>
      <c r="B14" s="21">
        <v>4</v>
      </c>
      <c r="C14" s="15" t="s">
        <v>38</v>
      </c>
      <c r="D14" s="53">
        <v>41102</v>
      </c>
      <c r="E14" s="24">
        <f t="shared" si="0"/>
        <v>8</v>
      </c>
      <c r="F14" s="45">
        <v>12.2</v>
      </c>
      <c r="G14" s="46" t="str">
        <f t="shared" ca="1" si="1"/>
        <v/>
      </c>
      <c r="H14" s="50">
        <v>2</v>
      </c>
      <c r="I14" s="47" t="str">
        <f t="shared" ca="1" si="2"/>
        <v/>
      </c>
      <c r="J14" s="50">
        <v>22</v>
      </c>
      <c r="K14" s="47" t="str">
        <f t="shared" ca="1" si="3"/>
        <v/>
      </c>
      <c r="L14" s="51">
        <v>110</v>
      </c>
      <c r="M14" s="46" t="str">
        <f t="shared" ca="1" si="4"/>
        <v/>
      </c>
      <c r="N14" s="51">
        <v>2</v>
      </c>
      <c r="O14" s="46" t="str">
        <f t="shared" ca="1" si="5"/>
        <v/>
      </c>
      <c r="P14" s="17" t="str">
        <f t="shared" ca="1" si="6"/>
        <v/>
      </c>
      <c r="T14" s="10"/>
    </row>
    <row r="15" spans="1:20" ht="18.75" customHeight="1" x14ac:dyDescent="0.25">
      <c r="A15" s="1"/>
      <c r="B15" s="21">
        <v>5</v>
      </c>
      <c r="C15" s="15" t="s">
        <v>39</v>
      </c>
      <c r="D15" s="53">
        <v>40901</v>
      </c>
      <c r="E15" s="24">
        <f t="shared" si="0"/>
        <v>9</v>
      </c>
      <c r="F15" s="45">
        <v>10.6</v>
      </c>
      <c r="G15" s="46">
        <f t="shared" ca="1" si="1"/>
        <v>0</v>
      </c>
      <c r="H15" s="50">
        <v>0</v>
      </c>
      <c r="I15" s="47">
        <f t="shared" ca="1" si="2"/>
        <v>0</v>
      </c>
      <c r="J15" s="50">
        <v>15</v>
      </c>
      <c r="K15" s="47">
        <f t="shared" ca="1" si="3"/>
        <v>30</v>
      </c>
      <c r="L15" s="51">
        <v>90</v>
      </c>
      <c r="M15" s="46">
        <f t="shared" ca="1" si="4"/>
        <v>2</v>
      </c>
      <c r="N15" s="51">
        <v>-6</v>
      </c>
      <c r="O15" s="46">
        <f t="shared" ca="1" si="5"/>
        <v>0</v>
      </c>
      <c r="P15" s="17">
        <f t="shared" ca="1" si="6"/>
        <v>32</v>
      </c>
    </row>
    <row r="16" spans="1:20" ht="18.75" customHeight="1" thickBot="1" x14ac:dyDescent="0.3">
      <c r="A16" s="1"/>
      <c r="B16" s="21">
        <v>6</v>
      </c>
      <c r="C16" s="15" t="s">
        <v>40</v>
      </c>
      <c r="D16" s="53">
        <v>41012</v>
      </c>
      <c r="E16" s="24">
        <f t="shared" si="0"/>
        <v>8</v>
      </c>
      <c r="F16" s="45">
        <v>10.6</v>
      </c>
      <c r="G16" s="46" t="str">
        <f t="shared" ca="1" si="1"/>
        <v/>
      </c>
      <c r="H16" s="50">
        <v>0</v>
      </c>
      <c r="I16" s="47" t="str">
        <f t="shared" ca="1" si="2"/>
        <v/>
      </c>
      <c r="J16" s="50">
        <v>19</v>
      </c>
      <c r="K16" s="47" t="str">
        <f t="shared" ca="1" si="3"/>
        <v/>
      </c>
      <c r="L16" s="51">
        <v>80</v>
      </c>
      <c r="M16" s="46" t="str">
        <f t="shared" ca="1" si="4"/>
        <v/>
      </c>
      <c r="N16" s="51">
        <v>-2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82" t="s">
        <v>9</v>
      </c>
      <c r="C17" s="82"/>
      <c r="D17" s="82"/>
      <c r="E17" s="82"/>
      <c r="F17" s="80">
        <f ca="1">IF(AND(G11="",G12="",G13="",G14="",G15="",G16=""),"",SUM(G11:G16))</f>
        <v>0</v>
      </c>
      <c r="G17" s="81"/>
      <c r="H17" s="80">
        <f ca="1">IF(AND(I11="",I12="",I13="",I14="",I15="",I16=""),"",SUM(I11:I16))</f>
        <v>43</v>
      </c>
      <c r="I17" s="81"/>
      <c r="J17" s="80">
        <f ca="1">IF(AND(K11="",K12="",K13="",K14="",K15="",K16=""),"",SUM(K11:K16))</f>
        <v>85</v>
      </c>
      <c r="K17" s="81"/>
      <c r="L17" s="80">
        <f ca="1">IF(AND(M11="",M12="",M13="",M14="",M15="",M16=""),"",SUM(M11:M16))</f>
        <v>12</v>
      </c>
      <c r="M17" s="81"/>
      <c r="N17" s="80">
        <f ca="1">IF(AND(O11="",O12="",O13="",O14="",O15="",O16=""),"",SUM(O11:O16))</f>
        <v>0</v>
      </c>
      <c r="O17" s="81"/>
      <c r="P17" s="48">
        <f ca="1">IF(AND(F17="",H17="",J17="",L17="",N17=""),"",SUM(F17,H17,J17,L17,N17))</f>
        <v>140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427</v>
      </c>
      <c r="E21" s="25"/>
      <c r="G21" s="27"/>
      <c r="H21" s="79" t="s">
        <v>27</v>
      </c>
      <c r="I21" s="79"/>
      <c r="J21" s="79"/>
      <c r="K21" s="79"/>
      <c r="L21" s="79"/>
      <c r="M21" s="78">
        <v>44219</v>
      </c>
      <c r="N21" s="78"/>
    </row>
    <row r="22" spans="1:16" ht="14.45" x14ac:dyDescent="0.3">
      <c r="A22" s="1"/>
    </row>
    <row r="23" spans="1:16" ht="22.5" customHeight="1" x14ac:dyDescent="0.25">
      <c r="A23" s="1"/>
      <c r="C23" s="68" t="s">
        <v>29</v>
      </c>
      <c r="D23" s="68"/>
      <c r="E23" s="68"/>
      <c r="F23" s="68"/>
      <c r="G23" s="68"/>
      <c r="H23" s="68"/>
      <c r="I23" s="68"/>
      <c r="J23" s="68"/>
      <c r="K23" s="6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1" workbookViewId="0">
      <selection activeCell="H9" sqref="H9:I9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1.75" customHeight="1" x14ac:dyDescent="0.3">
      <c r="A3" s="2"/>
      <c r="B3" s="86" t="str">
        <f>Юноши!B3</f>
        <v>2020 – 2021   учебный год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37.5" customHeight="1" x14ac:dyDescent="0.3">
      <c r="A4" s="3"/>
      <c r="B4" s="69" t="s">
        <v>32</v>
      </c>
      <c r="C4" s="69"/>
      <c r="D4" s="87" t="str">
        <f>IF(Юноши!D4=0,"",Юноши!D4)</f>
        <v xml:space="preserve">МБОУ СОШ №21 </v>
      </c>
      <c r="E4" s="87"/>
      <c r="F4" s="87"/>
      <c r="G4" s="87"/>
      <c r="H4" s="87"/>
      <c r="I4" s="87"/>
      <c r="J4" s="87"/>
      <c r="K4" s="8"/>
      <c r="L4" s="8"/>
      <c r="M4" s="8"/>
      <c r="N4" s="8"/>
    </row>
    <row r="5" spans="1:16" ht="20.25" customHeight="1" x14ac:dyDescent="0.3">
      <c r="A5" s="3"/>
      <c r="B5" s="66" t="s">
        <v>12</v>
      </c>
      <c r="C5" s="66"/>
      <c r="D5" s="38" t="str">
        <f>IF(Юноши!D5=0,"",Юноши!D5)</f>
        <v>2В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20.25" customHeight="1" thickBot="1" x14ac:dyDescent="0.35">
      <c r="A8" s="4"/>
      <c r="B8" s="84" t="s">
        <v>17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82.5" customHeight="1" thickTop="1" thickBot="1" x14ac:dyDescent="0.3">
      <c r="A9" s="1"/>
      <c r="B9" s="71" t="s">
        <v>10</v>
      </c>
      <c r="C9" s="76" t="s">
        <v>3</v>
      </c>
      <c r="D9" s="71" t="s">
        <v>4</v>
      </c>
      <c r="E9" s="72" t="s">
        <v>11</v>
      </c>
      <c r="F9" s="74" t="s">
        <v>20</v>
      </c>
      <c r="G9" s="75"/>
      <c r="H9" s="71" t="s">
        <v>30</v>
      </c>
      <c r="I9" s="76"/>
      <c r="J9" s="71" t="s">
        <v>5</v>
      </c>
      <c r="K9" s="76"/>
      <c r="L9" s="71" t="s">
        <v>6</v>
      </c>
      <c r="M9" s="76"/>
      <c r="N9" s="71" t="s">
        <v>24</v>
      </c>
      <c r="O9" s="76"/>
      <c r="P9" s="71" t="s">
        <v>7</v>
      </c>
    </row>
    <row r="10" spans="1:16" ht="22.5" customHeight="1" thickTop="1" thickBot="1" x14ac:dyDescent="0.3">
      <c r="A10" s="1"/>
      <c r="B10" s="71"/>
      <c r="C10" s="76"/>
      <c r="D10" s="71"/>
      <c r="E10" s="7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1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40863</v>
      </c>
      <c r="E11" s="24">
        <f t="shared" ref="E11:E16" si="0">IFERROR(IF($D11="","",IF(DATEDIF(D11,$M$21,"y")&lt;8,8,IF(DATEDIF(D11,$M$21,"y")&gt;17,17,DATEDIF(D11,$M$21,"y")))),"???")</f>
        <v>9</v>
      </c>
      <c r="F11" s="45">
        <v>11.1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0</v>
      </c>
      <c r="H11" s="50">
        <v>3</v>
      </c>
      <c r="I11" s="47">
        <f ca="1">IF($H11="","",IFERROR(VLOOKUP(H11,INDIRECT("'"&amp;E11&amp;"'!$AK$3:$AL$60"),2),""))</f>
        <v>14</v>
      </c>
      <c r="J11" s="50">
        <v>20</v>
      </c>
      <c r="K11" s="47">
        <f ca="1">IF($J11="","",IFERROR(VLOOKUP(J11,INDIRECT("'"&amp;E11&amp;"'!$AN$3:$AO$50"),2),""))</f>
        <v>53</v>
      </c>
      <c r="L11" s="50">
        <v>90</v>
      </c>
      <c r="M11" s="46">
        <f ca="1">IF($L11="","",IFERROR(VLOOKUP(L11,INDIRECT("'"&amp;E11&amp;"'!$AQ$3:$AR$75"),2),""))</f>
        <v>7</v>
      </c>
      <c r="N11" s="50">
        <v>4</v>
      </c>
      <c r="O11" s="46">
        <f ca="1">IF($N11="","",IFERROR(VLOOKUP(N11,INDIRECT("'"&amp;E11&amp;"'!$AT$3:$AU$46"),2),""))</f>
        <v>29</v>
      </c>
      <c r="P11" s="17">
        <f ca="1">IF(AND(G11="",I11="",K11="",M11="",O11=""),"",SUM(G11,I11,K11,M11,O11))</f>
        <v>103</v>
      </c>
    </row>
    <row r="12" spans="1:16" ht="18.75" customHeight="1" x14ac:dyDescent="0.3">
      <c r="A12" s="1"/>
      <c r="B12" s="20">
        <v>2</v>
      </c>
      <c r="C12" s="14" t="s">
        <v>43</v>
      </c>
      <c r="D12" s="53">
        <v>40856</v>
      </c>
      <c r="E12" s="24">
        <f t="shared" si="0"/>
        <v>9</v>
      </c>
      <c r="F12" s="54">
        <v>10.3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31</v>
      </c>
      <c r="H12" s="50">
        <v>6</v>
      </c>
      <c r="I12" s="47">
        <f t="shared" ref="I12:I16" ca="1" si="2">IF($H12="","",IFERROR(VLOOKUP(H12,INDIRECT("'"&amp;E12&amp;"'!$AK$3:$AL$60"),2),""))</f>
        <v>20</v>
      </c>
      <c r="J12" s="51">
        <v>23</v>
      </c>
      <c r="K12" s="47">
        <f t="shared" ref="K12:K16" ca="1" si="3">IF($J12="","",IFERROR(VLOOKUP(J12,INDIRECT("'"&amp;E12&amp;"'!$AN$3:$AO$50"),2),""))</f>
        <v>60</v>
      </c>
      <c r="L12" s="51">
        <v>130</v>
      </c>
      <c r="M12" s="46">
        <f t="shared" ref="M12:M16" ca="1" si="4">IF($L12="","",IFERROR(VLOOKUP(L12,INDIRECT("'"&amp;E12&amp;"'!$AQ$3:$AR$75"),2),""))</f>
        <v>27</v>
      </c>
      <c r="N12" s="51">
        <v>9</v>
      </c>
      <c r="O12" s="46">
        <f t="shared" ref="O12:O16" ca="1" si="5">IF($N12="","",IFERROR(VLOOKUP(N12,INDIRECT("'"&amp;E12&amp;"'!$AT$3:$AU$46"),2),""))</f>
        <v>46</v>
      </c>
      <c r="P12" s="17">
        <f t="shared" ref="P12:P16" ca="1" si="6">IF(AND(G12="",I12="",K12="",M12="",O12=""),"",SUM(G12,I12,K12,M12,O12))</f>
        <v>184</v>
      </c>
    </row>
    <row r="13" spans="1:16" ht="18.75" customHeight="1" x14ac:dyDescent="0.3">
      <c r="A13" s="1"/>
      <c r="B13" s="21">
        <v>3</v>
      </c>
      <c r="C13" s="15" t="s">
        <v>44</v>
      </c>
      <c r="D13" s="53">
        <v>41146</v>
      </c>
      <c r="E13" s="24">
        <f t="shared" si="0"/>
        <v>8</v>
      </c>
      <c r="F13" s="54">
        <v>10.6</v>
      </c>
      <c r="G13" s="46" t="str">
        <f t="shared" ca="1" si="1"/>
        <v/>
      </c>
      <c r="H13" s="50">
        <v>2</v>
      </c>
      <c r="I13" s="47" t="str">
        <f t="shared" ca="1" si="2"/>
        <v/>
      </c>
      <c r="J13" s="51">
        <v>12</v>
      </c>
      <c r="K13" s="47" t="str">
        <f t="shared" ca="1" si="3"/>
        <v/>
      </c>
      <c r="L13" s="51">
        <v>100</v>
      </c>
      <c r="M13" s="46" t="str">
        <f t="shared" ca="1" si="4"/>
        <v/>
      </c>
      <c r="N13" s="51">
        <v>8</v>
      </c>
      <c r="O13" s="46" t="str">
        <f t="shared" ca="1" si="5"/>
        <v/>
      </c>
      <c r="P13" s="17" t="str">
        <f t="shared" ca="1" si="6"/>
        <v/>
      </c>
    </row>
    <row r="14" spans="1:16" ht="18.75" customHeight="1" x14ac:dyDescent="0.3">
      <c r="A14" s="1"/>
      <c r="B14" s="21">
        <v>4</v>
      </c>
      <c r="C14" s="15" t="s">
        <v>45</v>
      </c>
      <c r="D14" s="53">
        <v>41121</v>
      </c>
      <c r="E14" s="24">
        <f t="shared" si="0"/>
        <v>8</v>
      </c>
      <c r="F14" s="96">
        <v>9.6</v>
      </c>
      <c r="G14" s="46" t="str">
        <f t="shared" ca="1" si="1"/>
        <v/>
      </c>
      <c r="H14" s="50">
        <v>3</v>
      </c>
      <c r="I14" s="47" t="str">
        <f t="shared" ca="1" si="2"/>
        <v/>
      </c>
      <c r="J14" s="51">
        <v>23</v>
      </c>
      <c r="K14" s="47" t="str">
        <f t="shared" ca="1" si="3"/>
        <v/>
      </c>
      <c r="L14" s="51">
        <v>140</v>
      </c>
      <c r="M14" s="46" t="str">
        <f t="shared" ca="1" si="4"/>
        <v/>
      </c>
      <c r="N14" s="51">
        <v>0</v>
      </c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5">
      <c r="A15" s="1"/>
      <c r="B15" s="21">
        <v>5</v>
      </c>
      <c r="C15" s="15" t="s">
        <v>46</v>
      </c>
      <c r="D15" s="53">
        <v>41044</v>
      </c>
      <c r="E15" s="24">
        <f t="shared" si="0"/>
        <v>8</v>
      </c>
      <c r="F15" s="96">
        <v>9.8000000000000007</v>
      </c>
      <c r="G15" s="46" t="str">
        <f t="shared" ca="1" si="1"/>
        <v/>
      </c>
      <c r="H15" s="45">
        <v>4</v>
      </c>
      <c r="I15" s="47" t="str">
        <f t="shared" ca="1" si="2"/>
        <v/>
      </c>
      <c r="J15" s="51">
        <v>23</v>
      </c>
      <c r="K15" s="47" t="str">
        <f ca="1">IF($J15="","",IFERROR(VLOOKUP(J15,INDIRECT("'"&amp;E15&amp;"'!$AN$3:$AO$50"),2),""))</f>
        <v/>
      </c>
      <c r="L15" s="51">
        <v>80</v>
      </c>
      <c r="M15" s="46" t="str">
        <f t="shared" ca="1" si="4"/>
        <v/>
      </c>
      <c r="N15" s="51">
        <v>6</v>
      </c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5">
      <c r="A16" s="1"/>
      <c r="B16" s="21">
        <v>6</v>
      </c>
      <c r="C16" s="15" t="s">
        <v>47</v>
      </c>
      <c r="D16" s="53">
        <v>41020</v>
      </c>
      <c r="E16" s="24">
        <f t="shared" si="0"/>
        <v>8</v>
      </c>
      <c r="F16" s="51">
        <v>9.1999999999999993</v>
      </c>
      <c r="G16" s="46" t="str">
        <f t="shared" ca="1" si="1"/>
        <v/>
      </c>
      <c r="H16" s="50">
        <v>2</v>
      </c>
      <c r="I16" s="47" t="str">
        <f t="shared" ca="1" si="2"/>
        <v/>
      </c>
      <c r="J16" s="51">
        <v>25</v>
      </c>
      <c r="K16" s="47" t="str">
        <f t="shared" ca="1" si="3"/>
        <v/>
      </c>
      <c r="L16" s="51">
        <v>120</v>
      </c>
      <c r="M16" s="46" t="str">
        <f t="shared" ca="1" si="4"/>
        <v/>
      </c>
      <c r="N16" s="51">
        <v>4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82" t="s">
        <v>9</v>
      </c>
      <c r="C17" s="82"/>
      <c r="D17" s="82"/>
      <c r="E17" s="82"/>
      <c r="F17" s="80">
        <f ca="1">IF(AND(G11="",G12="",G13="",G14="",G15="",G16=""),"",SUM(G11:G16))</f>
        <v>31</v>
      </c>
      <c r="G17" s="81"/>
      <c r="H17" s="80">
        <f ca="1">IF(AND(I11="",I12="",I13="",I14="",I15="",I16=""),"",SUM(I11:I16))</f>
        <v>34</v>
      </c>
      <c r="I17" s="81"/>
      <c r="J17" s="80">
        <f ca="1">IF(AND(K11="",K12="",K13="",K14="",K15="",K16=""),"",SUM(K11:K16))</f>
        <v>113</v>
      </c>
      <c r="K17" s="81"/>
      <c r="L17" s="80">
        <f ca="1">IF(AND(M11="",M12="",M13="",M14="",M15="",M16=""),"",SUM(M11:M16))</f>
        <v>34</v>
      </c>
      <c r="M17" s="81"/>
      <c r="N17" s="80">
        <f ca="1">IF(AND(O11="",O12="",O13="",O14="",O15="",O16=""),"",SUM(O11:O16))</f>
        <v>75</v>
      </c>
      <c r="O17" s="81"/>
      <c r="P17" s="48">
        <f ca="1">IF(AND(F17="",H17="",J17="",L17="",N17=""),"",SUM(F17,H17,J17,L17,N17))</f>
        <v>287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427</v>
      </c>
      <c r="E21" s="25"/>
      <c r="G21" s="27"/>
      <c r="H21" s="79" t="s">
        <v>27</v>
      </c>
      <c r="I21" s="79"/>
      <c r="J21" s="79"/>
      <c r="K21" s="79"/>
      <c r="L21" s="79"/>
      <c r="M21" s="85">
        <f>IF(Юноши!M21=0,"",Юноши!M21)</f>
        <v>44219</v>
      </c>
      <c r="N21" s="85"/>
    </row>
    <row r="22" spans="1:16" x14ac:dyDescent="0.25">
      <c r="A22" s="1"/>
    </row>
    <row r="23" spans="1:16" ht="22.5" customHeight="1" x14ac:dyDescent="0.25">
      <c r="A23" s="1"/>
      <c r="C23" s="68" t="s">
        <v>29</v>
      </c>
      <c r="D23" s="68"/>
      <c r="E23" s="68"/>
      <c r="F23" s="68"/>
      <c r="G23" s="68"/>
      <c r="H23" s="68"/>
      <c r="I23" s="68"/>
      <c r="J23" s="68"/>
      <c r="K23" s="6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B7:P7"/>
    <mergeCell ref="B8:P8"/>
    <mergeCell ref="B9:B10"/>
    <mergeCell ref="C9:C10"/>
    <mergeCell ref="D9:D10"/>
    <mergeCell ref="E9:E10"/>
    <mergeCell ref="F9:G9"/>
    <mergeCell ref="P9:P10"/>
    <mergeCell ref="B4:C4"/>
    <mergeCell ref="B5:C5"/>
    <mergeCell ref="B2:P2"/>
    <mergeCell ref="B3:P3"/>
    <mergeCell ref="D4:J4"/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AB1:AC1"/>
    <mergeCell ref="AE1:AF1"/>
    <mergeCell ref="AH1:AI1"/>
    <mergeCell ref="AK1:AL1"/>
    <mergeCell ref="AN1:AO1"/>
    <mergeCell ref="M1:N1"/>
    <mergeCell ref="P1:Q1"/>
    <mergeCell ref="S1:T1"/>
    <mergeCell ref="V1:W1"/>
    <mergeCell ref="Y1:Z1"/>
    <mergeCell ref="J2:K2"/>
    <mergeCell ref="A1:B1"/>
    <mergeCell ref="D1:E1"/>
    <mergeCell ref="G1:H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88" t="s">
        <v>18</v>
      </c>
      <c r="B1" s="88"/>
      <c r="C1"/>
      <c r="D1" s="89" t="s">
        <v>18</v>
      </c>
      <c r="E1" s="89"/>
      <c r="F1"/>
      <c r="G1" s="88" t="s">
        <v>18</v>
      </c>
      <c r="H1" s="88"/>
      <c r="I1"/>
      <c r="J1" s="88" t="s">
        <v>18</v>
      </c>
      <c r="K1" s="88"/>
      <c r="L1"/>
      <c r="M1" s="88" t="s">
        <v>18</v>
      </c>
      <c r="N1" s="88"/>
      <c r="O1"/>
      <c r="P1" s="88" t="s">
        <v>18</v>
      </c>
      <c r="Q1" s="88"/>
      <c r="S1" s="88" t="s">
        <v>18</v>
      </c>
      <c r="T1" s="88"/>
      <c r="U1"/>
      <c r="V1" s="88" t="s">
        <v>18</v>
      </c>
      <c r="W1" s="88"/>
      <c r="X1" s="29"/>
      <c r="Y1" s="90" t="s">
        <v>22</v>
      </c>
      <c r="Z1" s="90"/>
      <c r="AA1"/>
      <c r="AB1" s="90" t="s">
        <v>22</v>
      </c>
      <c r="AC1" s="90"/>
      <c r="AD1"/>
      <c r="AE1" s="90" t="s">
        <v>22</v>
      </c>
      <c r="AF1" s="90"/>
      <c r="AG1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F2"/>
      <c r="G2" s="88" t="s">
        <v>23</v>
      </c>
      <c r="H2" s="88"/>
      <c r="I2"/>
      <c r="J2" s="92" t="s">
        <v>28</v>
      </c>
      <c r="K2" s="92"/>
      <c r="L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U2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D2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22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Q1:AR1"/>
    <mergeCell ref="AQ2:AR2"/>
    <mergeCell ref="AH1:AI1"/>
    <mergeCell ref="AT1:AU1"/>
    <mergeCell ref="AN1:AO1"/>
    <mergeCell ref="AN2:AO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G2:H2"/>
    <mergeCell ref="M2:N2"/>
    <mergeCell ref="P2:Q2"/>
    <mergeCell ref="Y2:Z2"/>
    <mergeCell ref="AB2:AC2"/>
    <mergeCell ref="AE2:AF2"/>
    <mergeCell ref="V2:W2"/>
    <mergeCell ref="J2:K2"/>
    <mergeCell ref="AT2:AU2"/>
    <mergeCell ref="AH2:AI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  <mergeCell ref="A1:B1"/>
    <mergeCell ref="D1:E1"/>
    <mergeCell ref="G1:H1"/>
    <mergeCell ref="A2:B2"/>
    <mergeCell ref="D2:E2"/>
    <mergeCell ref="G2:H2"/>
    <mergeCell ref="Y2:Z2"/>
    <mergeCell ref="AB2:AC2"/>
    <mergeCell ref="AE1:AF1"/>
    <mergeCell ref="AE2:AF2"/>
    <mergeCell ref="AK1:AL1"/>
    <mergeCell ref="AN1:AO1"/>
    <mergeCell ref="AQ1:AR1"/>
    <mergeCell ref="AK2:AL2"/>
    <mergeCell ref="AN2:AO2"/>
    <mergeCell ref="AQ2:A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2021-02-16T08:41:59Z</dcterms:modified>
</cp:coreProperties>
</file>